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</sheets>
  <definedNames>
    <definedName name="_xlnm.Print_Titles" localSheetId="0">'Sheet1'!$12:$14</definedName>
  </definedNames>
  <calcPr fullCalcOnLoad="1"/>
</workbook>
</file>

<file path=xl/sharedStrings.xml><?xml version="1.0" encoding="utf-8"?>
<sst xmlns="http://schemas.openxmlformats.org/spreadsheetml/2006/main" count="199" uniqueCount="170">
  <si>
    <t>CONSILIUL JUDEŢEAN BACĂU</t>
  </si>
  <si>
    <t>NR.</t>
  </si>
  <si>
    <t>CRT.</t>
  </si>
  <si>
    <t>CON</t>
  </si>
  <si>
    <t>IND.</t>
  </si>
  <si>
    <t>DENUMIRE INDICATOR</t>
  </si>
  <si>
    <t>PLAN AN</t>
  </si>
  <si>
    <t xml:space="preserve">PLAN </t>
  </si>
  <si>
    <t>%</t>
  </si>
  <si>
    <t>0402</t>
  </si>
  <si>
    <t>COTE ŞI SUME DEFALCATE DIN IMPOZITUL PE VENIT</t>
  </si>
  <si>
    <t>ÎNCASĂRI/</t>
  </si>
  <si>
    <t>PLĂŢI</t>
  </si>
  <si>
    <t>040201</t>
  </si>
  <si>
    <t>MII LEI</t>
  </si>
  <si>
    <t>Cote defalcate din impozitul pe venit</t>
  </si>
  <si>
    <t>040204</t>
  </si>
  <si>
    <t>Sume alocate din cotele defalcate din impozitul pe venit pentru echilibrarea bugetelor locale</t>
  </si>
  <si>
    <t>0502</t>
  </si>
  <si>
    <t>ALTE IMPOZITE PE VENIT, PROFIT SI CÂŞTIGURI DIN CAPITAL DE LA PERSOANE FIZICE</t>
  </si>
  <si>
    <t>050250</t>
  </si>
  <si>
    <t>Alte impozite pe venit,profit şi câştiguri din capital</t>
  </si>
  <si>
    <t>1102</t>
  </si>
  <si>
    <t>SUME DEFALCATE DIN TVA</t>
  </si>
  <si>
    <t>110201</t>
  </si>
  <si>
    <t>Sume defalcate din taxa pe valoarea adăugată pentru finanţarea cheltuielilor descentralizate la nivelul judeţelor</t>
  </si>
  <si>
    <t>110206</t>
  </si>
  <si>
    <t>Sume defalcate din taxa pe valoarea adăugată pentru echilibrarea bugetelor locale</t>
  </si>
  <si>
    <t>1602</t>
  </si>
  <si>
    <t>TAXE PE UTILIZAREA BUNURILOR,AUTORIZAREA UTILIZĂRII BUNURILOR SAU DESFĂŞURAREA DE ACTIVITĂŢI</t>
  </si>
  <si>
    <t>160202</t>
  </si>
  <si>
    <t>Impozit pe mijloacele de transport</t>
  </si>
  <si>
    <t>16020201</t>
  </si>
  <si>
    <t>Impozit pe mijloacele de transport deţinute de persoane fizice</t>
  </si>
  <si>
    <t>16020202</t>
  </si>
  <si>
    <t>Impozit pe mijloacele de transport deţinute de persoane juridice</t>
  </si>
  <si>
    <t>3002</t>
  </si>
  <si>
    <t>VENITURI DIN PROPRIETATE</t>
  </si>
  <si>
    <t>300205</t>
  </si>
  <si>
    <t>Venituri din concesiuni şi închirieri</t>
  </si>
  <si>
    <t>3302</t>
  </si>
  <si>
    <t>VENITURI DIN PRESTĂRI DE SERVICII ŞI ALTE ACTIVITĂŢI</t>
  </si>
  <si>
    <t>3602</t>
  </si>
  <si>
    <t>DIVERSE VENITURI</t>
  </si>
  <si>
    <t>360250</t>
  </si>
  <si>
    <t>Alte venituri</t>
  </si>
  <si>
    <t>3702</t>
  </si>
  <si>
    <t>TRANSFERURI VOLUNTARE,ALTELE DECÂT SUBVENŢIILE</t>
  </si>
  <si>
    <t>370203</t>
  </si>
  <si>
    <t>Vărsăminte din secţiunea de funcţionare pentru finanţarea secţiunii de dezvoltare a bugeului local</t>
  </si>
  <si>
    <t>4202</t>
  </si>
  <si>
    <t>SUBVENŢII DE LA BUGETUL DE STAT</t>
  </si>
  <si>
    <t>Finanţarea drepturilor acordate persoanelor cu handicap</t>
  </si>
  <si>
    <t>4302</t>
  </si>
  <si>
    <t>SUBVENŢII DE LA ALTE ADMINISTRAŢII</t>
  </si>
  <si>
    <t>430207</t>
  </si>
  <si>
    <t>Subvenţii primite de la alte bugete locale pentru instituţiile de asistenţă socială pentru persoanele cu handicap</t>
  </si>
  <si>
    <t>TOTAL VENITURI</t>
  </si>
  <si>
    <t>TOTAL CHELTUIELI</t>
  </si>
  <si>
    <t>5102</t>
  </si>
  <si>
    <t>AUTORITĂŢI PUBLICE ŞI ACŢIUNI EXTERNE</t>
  </si>
  <si>
    <t>510210</t>
  </si>
  <si>
    <t>Cheltuieli de personal</t>
  </si>
  <si>
    <t>510220</t>
  </si>
  <si>
    <t>Bunuri şi servicii</t>
  </si>
  <si>
    <t>5402</t>
  </si>
  <si>
    <t>ALTE SERVICII PUBLICE GENERALE</t>
  </si>
  <si>
    <t>540220</t>
  </si>
  <si>
    <t>540250</t>
  </si>
  <si>
    <t>540251</t>
  </si>
  <si>
    <t>Fondul de rezervă</t>
  </si>
  <si>
    <t>Transferuri între unităţi ale administraţiei publice</t>
  </si>
  <si>
    <t>Rambursări de credite</t>
  </si>
  <si>
    <t>540281</t>
  </si>
  <si>
    <t>5502</t>
  </si>
  <si>
    <t>TRANZACŢII PRIVIND DATORIA PUBLICĂ ŞI ÎMPRUMUTURI</t>
  </si>
  <si>
    <t>550220</t>
  </si>
  <si>
    <t>550230</t>
  </si>
  <si>
    <t>Dobânzi</t>
  </si>
  <si>
    <t>6002</t>
  </si>
  <si>
    <t>600220</t>
  </si>
  <si>
    <t>APĂRARE</t>
  </si>
  <si>
    <t>6102</t>
  </si>
  <si>
    <t>610220</t>
  </si>
  <si>
    <t>ORDINE PUBLICĂ ŞI SIGURANŢĂ NAŢIONALĂ</t>
  </si>
  <si>
    <t>6502</t>
  </si>
  <si>
    <t>650210</t>
  </si>
  <si>
    <t>650220</t>
  </si>
  <si>
    <t>650257</t>
  </si>
  <si>
    <t>Asistenţă socială</t>
  </si>
  <si>
    <t>ÎNVĂŢĂMÂNT</t>
  </si>
  <si>
    <t>6702</t>
  </si>
  <si>
    <t>670210</t>
  </si>
  <si>
    <t>670220</t>
  </si>
  <si>
    <t>670251</t>
  </si>
  <si>
    <t>Alte cheltuieli</t>
  </si>
  <si>
    <t>CULTURĂ,RECREERE ŞI RELIGIE</t>
  </si>
  <si>
    <t>6802</t>
  </si>
  <si>
    <t>680210</t>
  </si>
  <si>
    <t>680220</t>
  </si>
  <si>
    <t>680257</t>
  </si>
  <si>
    <t>680259</t>
  </si>
  <si>
    <t>ASIGURĂRI ŞI ASISTENŢĂ SOCIALĂ</t>
  </si>
  <si>
    <t>8002</t>
  </si>
  <si>
    <t>800220</t>
  </si>
  <si>
    <t>ACŢIUNI GENERALE ECONOMICE,COMERCIALE ŞI DE MUNCĂ</t>
  </si>
  <si>
    <t>8302</t>
  </si>
  <si>
    <t>830251</t>
  </si>
  <si>
    <t>AGRICULTURĂ,SILVICULTURĂ,PISCICULTURĂ ŞI VÂNĂTOARE</t>
  </si>
  <si>
    <t>8402</t>
  </si>
  <si>
    <t>TRANSPORTURI</t>
  </si>
  <si>
    <t>8702</t>
  </si>
  <si>
    <t>870251</t>
  </si>
  <si>
    <t>ALTE ACŢIUNI ECONOMICE</t>
  </si>
  <si>
    <t>EXCEDENT/DEFICIT</t>
  </si>
  <si>
    <t>SECŢIUNEA DE FUNCŢIONARE</t>
  </si>
  <si>
    <t>PREŞEDINTE,</t>
  </si>
  <si>
    <t>Contrasemnează</t>
  </si>
  <si>
    <t>SECRETARUL JUDEŢULUI,</t>
  </si>
  <si>
    <t>Anexa nr.1</t>
  </si>
  <si>
    <t>CONT DE EXECUŢIE BUGETARĂ</t>
  </si>
  <si>
    <t>Elena Cătălina ZARĂ</t>
  </si>
  <si>
    <t>800259</t>
  </si>
  <si>
    <t>7402</t>
  </si>
  <si>
    <t>740220</t>
  </si>
  <si>
    <t>PROTECTIA MEDIULUI</t>
  </si>
  <si>
    <t>30020530</t>
  </si>
  <si>
    <t>Alte venituri din concesiuni si inchirieri de catre institutii publice</t>
  </si>
  <si>
    <t>4102</t>
  </si>
  <si>
    <t>410205</t>
  </si>
  <si>
    <t>41020501</t>
  </si>
  <si>
    <t>ALTE OPERATIUNI FINANCIARE</t>
  </si>
  <si>
    <t>Disponibilitati rezervate pentru plati ale unitatilor de invatamant special</t>
  </si>
  <si>
    <t>370250</t>
  </si>
  <si>
    <t>Alte transferuri voluntare</t>
  </si>
  <si>
    <t>300250</t>
  </si>
  <si>
    <t>Alte venituri din proprietate</t>
  </si>
  <si>
    <t>110205</t>
  </si>
  <si>
    <t>Sume defalcate din TVA pt drumuri</t>
  </si>
  <si>
    <t>360232</t>
  </si>
  <si>
    <t>Sume provenite din finantarea anilor precedenti</t>
  </si>
  <si>
    <t>36023203</t>
  </si>
  <si>
    <t>510259</t>
  </si>
  <si>
    <t>BUGET LOCAL</t>
  </si>
  <si>
    <t>300201</t>
  </si>
  <si>
    <t>Varsaminte din profitul net al regiilor autonome, societatilor si companiilor nationale</t>
  </si>
  <si>
    <t>4002</t>
  </si>
  <si>
    <t>INCASARI DIN ACORDAREA IMPRUMUTURILOR ACORDATE</t>
  </si>
  <si>
    <t>400206</t>
  </si>
  <si>
    <t>Incasari din rambursarea imprumuturilor pentru infiintarea unor institutii si servicii publice de interes local sau a unor activitati finantate integral din venituri proprii</t>
  </si>
  <si>
    <t>650259</t>
  </si>
  <si>
    <t>740280</t>
  </si>
  <si>
    <t>Imprumuturi</t>
  </si>
  <si>
    <t>510285</t>
  </si>
  <si>
    <t>Plati ef.in anii precedenti si recuperate in anul curent</t>
  </si>
  <si>
    <t>610285</t>
  </si>
  <si>
    <t>Sorin BRAŞOVEANU</t>
  </si>
  <si>
    <t>650285</t>
  </si>
  <si>
    <t>30.09.2017</t>
  </si>
  <si>
    <t>la H.C.J.nr.               din         .10.2017</t>
  </si>
  <si>
    <t>I+II+III</t>
  </si>
  <si>
    <t>TRIM.</t>
  </si>
  <si>
    <t>TRIM.I+II+III</t>
  </si>
  <si>
    <t>330227</t>
  </si>
  <si>
    <t>510255</t>
  </si>
  <si>
    <t>Alte transferuri</t>
  </si>
  <si>
    <t>540285</t>
  </si>
  <si>
    <t>670285</t>
  </si>
  <si>
    <t>680285</t>
  </si>
  <si>
    <t>Contribuţia lunară a părinţilor pentru întreţinerea copiilor în unităţile de protecţie socială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</si>
</sst>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5" xfId="0" applyNumberForma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wrapText="1"/>
    </xf>
    <xf numFmtId="0" fontId="0" fillId="0" borderId="0" xfId="0" applyBorder="1" applyAlignment="1">
      <alignment/>
    </xf>
    <xf numFmtId="4" fontId="3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15" xfId="0" applyNumberFormat="1" applyBorder="1" applyAlignment="1">
      <alignment/>
    </xf>
    <xf numFmtId="4" fontId="3" fillId="0" borderId="15" xfId="0" applyNumberFormat="1" applyFont="1" applyBorder="1" applyAlignment="1" quotePrefix="1">
      <alignment/>
    </xf>
    <xf numFmtId="4" fontId="1" fillId="0" borderId="15" xfId="0" applyNumberFormat="1" applyFont="1" applyBorder="1" applyAlignment="1">
      <alignment/>
    </xf>
    <xf numFmtId="4" fontId="1" fillId="0" borderId="15" xfId="0" applyNumberFormat="1" applyFont="1" applyBorder="1" applyAlignment="1" quotePrefix="1">
      <alignment/>
    </xf>
    <xf numFmtId="49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 wrapText="1"/>
    </xf>
    <xf numFmtId="4" fontId="0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 wrapText="1"/>
    </xf>
    <xf numFmtId="0" fontId="0" fillId="0" borderId="0" xfId="0" applyAlignment="1">
      <alignment wrapText="1"/>
    </xf>
    <xf numFmtId="49" fontId="0" fillId="0" borderId="15" xfId="0" applyNumberFormat="1" applyFont="1" applyFill="1" applyBorder="1" applyAlignment="1">
      <alignment wrapText="1"/>
    </xf>
    <xf numFmtId="49" fontId="3" fillId="0" borderId="15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vertical="top"/>
    </xf>
    <xf numFmtId="49" fontId="0" fillId="0" borderId="15" xfId="0" applyNumberFormat="1" applyBorder="1" applyAlignment="1">
      <alignment vertical="top"/>
    </xf>
    <xf numFmtId="49" fontId="0" fillId="0" borderId="15" xfId="0" applyNumberFormat="1" applyBorder="1" applyAlignment="1">
      <alignment vertical="top" wrapText="1"/>
    </xf>
    <xf numFmtId="49" fontId="0" fillId="0" borderId="15" xfId="0" applyNumberFormat="1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4" fontId="0" fillId="0" borderId="15" xfId="0" applyNumberFormat="1" applyFont="1" applyBorder="1" applyAlignment="1">
      <alignment wrapText="1"/>
    </xf>
    <xf numFmtId="49" fontId="3" fillId="0" borderId="15" xfId="0" applyNumberFormat="1" applyFont="1" applyFill="1" applyBorder="1" applyAlignment="1">
      <alignment wrapText="1"/>
    </xf>
    <xf numFmtId="4" fontId="1" fillId="0" borderId="15" xfId="0" applyNumberFormat="1" applyFont="1" applyBorder="1" applyAlignment="1">
      <alignment wrapText="1"/>
    </xf>
    <xf numFmtId="49" fontId="0" fillId="0" borderId="15" xfId="0" applyNumberFormat="1" applyBorder="1" applyAlignment="1">
      <alignment horizontal="left" vertical="top" wrapText="1"/>
    </xf>
    <xf numFmtId="49" fontId="0" fillId="0" borderId="15" xfId="0" applyNumberFormat="1" applyFont="1" applyBorder="1" applyAlignment="1">
      <alignment/>
    </xf>
    <xf numFmtId="4" fontId="0" fillId="0" borderId="15" xfId="0" applyNumberFormat="1" applyBorder="1" applyAlignment="1">
      <alignment vertical="top"/>
    </xf>
    <xf numFmtId="0" fontId="0" fillId="0" borderId="0" xfId="0" applyBorder="1" applyAlignment="1">
      <alignment vertical="top"/>
    </xf>
    <xf numFmtId="4" fontId="0" fillId="0" borderId="15" xfId="0" applyNumberFormat="1" applyBorder="1" applyAlignment="1">
      <alignment horizontal="right" wrapText="1"/>
    </xf>
    <xf numFmtId="4" fontId="0" fillId="0" borderId="15" xfId="0" applyNumberFormat="1" applyFont="1" applyBorder="1" applyAlignment="1">
      <alignment horizontal="right" wrapText="1"/>
    </xf>
    <xf numFmtId="49" fontId="0" fillId="0" borderId="16" xfId="48" applyNumberFormat="1" applyFont="1" applyFill="1" applyBorder="1" applyAlignment="1">
      <alignment vertical="center" wrapText="1"/>
      <protection/>
    </xf>
    <xf numFmtId="4" fontId="0" fillId="0" borderId="15" xfId="48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Formulare bugete locale  actualizate 2015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0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3" max="3" width="43.57421875" style="0" customWidth="1"/>
    <col min="4" max="5" width="10.7109375" style="0" bestFit="1" customWidth="1"/>
    <col min="6" max="6" width="11.8515625" style="0" bestFit="1" customWidth="1"/>
    <col min="7" max="7" width="7.140625" style="0" bestFit="1" customWidth="1"/>
  </cols>
  <sheetData>
    <row r="2" spans="1:7" ht="12.75">
      <c r="A2" s="4" t="s">
        <v>0</v>
      </c>
      <c r="D2" s="47" t="s">
        <v>119</v>
      </c>
      <c r="E2" s="47"/>
      <c r="F2" s="47"/>
      <c r="G2" s="47"/>
    </row>
    <row r="3" spans="4:7" ht="12.75">
      <c r="D3" s="47" t="s">
        <v>159</v>
      </c>
      <c r="E3" s="47"/>
      <c r="F3" s="47"/>
      <c r="G3" s="47"/>
    </row>
    <row r="7" spans="1:7" ht="12.75">
      <c r="A7" s="47" t="s">
        <v>120</v>
      </c>
      <c r="B7" s="47"/>
      <c r="C7" s="47"/>
      <c r="D7" s="47"/>
      <c r="E7" s="47"/>
      <c r="F7" s="47"/>
      <c r="G7" s="47"/>
    </row>
    <row r="8" spans="1:7" ht="12.75">
      <c r="A8" s="47" t="s">
        <v>115</v>
      </c>
      <c r="B8" s="47"/>
      <c r="C8" s="47"/>
      <c r="D8" s="47"/>
      <c r="E8" s="47"/>
      <c r="F8" s="47"/>
      <c r="G8" s="47"/>
    </row>
    <row r="9" spans="1:7" ht="12.75">
      <c r="A9" s="47" t="s">
        <v>158</v>
      </c>
      <c r="B9" s="47"/>
      <c r="C9" s="47"/>
      <c r="D9" s="47"/>
      <c r="E9" s="47"/>
      <c r="F9" s="47"/>
      <c r="G9" s="47"/>
    </row>
    <row r="10" spans="1:7" ht="12.75">
      <c r="A10" s="5"/>
      <c r="B10" s="5"/>
      <c r="C10" s="5"/>
      <c r="D10" s="5"/>
      <c r="E10" s="5"/>
      <c r="F10" s="5"/>
      <c r="G10" s="5"/>
    </row>
    <row r="11" ht="12.75">
      <c r="A11" s="4"/>
    </row>
    <row r="12" spans="1:7" ht="12.75">
      <c r="A12" s="4" t="s">
        <v>143</v>
      </c>
      <c r="G12" s="5" t="s">
        <v>14</v>
      </c>
    </row>
    <row r="13" spans="1:7" ht="12.75">
      <c r="A13" s="6" t="s">
        <v>1</v>
      </c>
      <c r="B13" s="1" t="s">
        <v>3</v>
      </c>
      <c r="C13" s="6" t="s">
        <v>5</v>
      </c>
      <c r="D13" s="1" t="s">
        <v>6</v>
      </c>
      <c r="E13" s="6" t="s">
        <v>7</v>
      </c>
      <c r="F13" s="1" t="s">
        <v>11</v>
      </c>
      <c r="G13" s="6"/>
    </row>
    <row r="14" spans="1:7" ht="12.75">
      <c r="A14" s="7" t="s">
        <v>2</v>
      </c>
      <c r="B14" s="2" t="s">
        <v>4</v>
      </c>
      <c r="C14" s="7"/>
      <c r="D14" s="2">
        <v>2017</v>
      </c>
      <c r="E14" s="7" t="s">
        <v>161</v>
      </c>
      <c r="F14" s="2" t="s">
        <v>12</v>
      </c>
      <c r="G14" s="7" t="s">
        <v>8</v>
      </c>
    </row>
    <row r="15" spans="1:7" ht="12.75">
      <c r="A15" s="8"/>
      <c r="B15" s="3"/>
      <c r="C15" s="8"/>
      <c r="D15" s="3"/>
      <c r="E15" s="8" t="s">
        <v>160</v>
      </c>
      <c r="F15" s="3" t="s">
        <v>162</v>
      </c>
      <c r="G15" s="8"/>
    </row>
    <row r="16" spans="1:7" s="27" customFormat="1" ht="25.5">
      <c r="A16" s="34">
        <v>1</v>
      </c>
      <c r="B16" s="29" t="s">
        <v>9</v>
      </c>
      <c r="C16" s="13" t="s">
        <v>10</v>
      </c>
      <c r="D16" s="26">
        <f>SUM(D17:D18)</f>
        <v>80900</v>
      </c>
      <c r="E16" s="26">
        <f>SUM(E17:E18)</f>
        <v>63494.6</v>
      </c>
      <c r="F16" s="26">
        <f>SUM(F17:F18)</f>
        <v>61709.4</v>
      </c>
      <c r="G16" s="26">
        <f>F16/E16%</f>
        <v>97.18842232252821</v>
      </c>
    </row>
    <row r="17" spans="1:7" ht="12.75">
      <c r="A17" s="35">
        <v>2</v>
      </c>
      <c r="B17" s="31" t="s">
        <v>13</v>
      </c>
      <c r="C17" s="9" t="s">
        <v>15</v>
      </c>
      <c r="D17" s="17">
        <v>56600</v>
      </c>
      <c r="E17" s="17">
        <v>45269.6</v>
      </c>
      <c r="F17" s="17">
        <v>42735.04</v>
      </c>
      <c r="G17" s="36">
        <f aca="true" t="shared" si="0" ref="G17:G80">F17/E17%</f>
        <v>94.40118755191122</v>
      </c>
    </row>
    <row r="18" spans="1:7" ht="25.5">
      <c r="A18" s="35">
        <v>3</v>
      </c>
      <c r="B18" s="32" t="s">
        <v>16</v>
      </c>
      <c r="C18" s="10" t="s">
        <v>17</v>
      </c>
      <c r="D18" s="17">
        <v>24300</v>
      </c>
      <c r="E18" s="17">
        <v>18225</v>
      </c>
      <c r="F18" s="17">
        <v>18974.36</v>
      </c>
      <c r="G18" s="36">
        <f t="shared" si="0"/>
        <v>104.1117146776406</v>
      </c>
    </row>
    <row r="19" spans="1:7" ht="26.25" customHeight="1">
      <c r="A19" s="34">
        <v>4</v>
      </c>
      <c r="B19" s="29" t="s">
        <v>18</v>
      </c>
      <c r="C19" s="13" t="s">
        <v>19</v>
      </c>
      <c r="D19" s="15">
        <f>SUM(D20)</f>
        <v>155</v>
      </c>
      <c r="E19" s="15">
        <f>SUM(E20)</f>
        <v>120</v>
      </c>
      <c r="F19" s="15">
        <f>SUM(F20)</f>
        <v>127.08</v>
      </c>
      <c r="G19" s="26">
        <f t="shared" si="0"/>
        <v>105.9</v>
      </c>
    </row>
    <row r="20" spans="1:7" ht="12.75">
      <c r="A20" s="34">
        <v>5</v>
      </c>
      <c r="B20" s="32" t="s">
        <v>20</v>
      </c>
      <c r="C20" s="10" t="s">
        <v>21</v>
      </c>
      <c r="D20" s="17">
        <v>155</v>
      </c>
      <c r="E20" s="17">
        <v>120</v>
      </c>
      <c r="F20" s="17">
        <v>127.08</v>
      </c>
      <c r="G20" s="36">
        <f t="shared" si="0"/>
        <v>105.9</v>
      </c>
    </row>
    <row r="21" spans="1:7" ht="12.75">
      <c r="A21" s="35">
        <v>6</v>
      </c>
      <c r="B21" s="29" t="s">
        <v>22</v>
      </c>
      <c r="C21" s="13" t="s">
        <v>23</v>
      </c>
      <c r="D21" s="15">
        <f>SUM(D22:D24)</f>
        <v>131339</v>
      </c>
      <c r="E21" s="15">
        <f>SUM(E22:E24)</f>
        <v>105896</v>
      </c>
      <c r="F21" s="15">
        <f>SUM(F22:F24)</f>
        <v>93383.9</v>
      </c>
      <c r="G21" s="26">
        <f t="shared" si="0"/>
        <v>88.184539548236</v>
      </c>
    </row>
    <row r="22" spans="1:7" ht="25.5" customHeight="1">
      <c r="A22" s="35">
        <v>7</v>
      </c>
      <c r="B22" s="32" t="s">
        <v>24</v>
      </c>
      <c r="C22" s="10" t="s">
        <v>25</v>
      </c>
      <c r="D22" s="17">
        <v>97702</v>
      </c>
      <c r="E22" s="17">
        <v>80029</v>
      </c>
      <c r="F22" s="17">
        <v>68152.9</v>
      </c>
      <c r="G22" s="36">
        <f t="shared" si="0"/>
        <v>85.16025440777717</v>
      </c>
    </row>
    <row r="23" spans="1:7" ht="12.75">
      <c r="A23" s="34">
        <v>8</v>
      </c>
      <c r="B23" s="32" t="s">
        <v>137</v>
      </c>
      <c r="C23" s="10" t="s">
        <v>138</v>
      </c>
      <c r="D23" s="17">
        <v>5870</v>
      </c>
      <c r="E23" s="17">
        <v>5036</v>
      </c>
      <c r="F23" s="17">
        <v>4400</v>
      </c>
      <c r="G23" s="36">
        <f t="shared" si="0"/>
        <v>87.37092930897538</v>
      </c>
    </row>
    <row r="24" spans="1:7" ht="25.5">
      <c r="A24" s="34">
        <v>9</v>
      </c>
      <c r="B24" s="32" t="s">
        <v>26</v>
      </c>
      <c r="C24" s="10" t="s">
        <v>27</v>
      </c>
      <c r="D24" s="17">
        <v>27767</v>
      </c>
      <c r="E24" s="17">
        <v>20831</v>
      </c>
      <c r="F24" s="17">
        <v>20831</v>
      </c>
      <c r="G24" s="36">
        <f t="shared" si="0"/>
        <v>100</v>
      </c>
    </row>
    <row r="25" spans="1:7" ht="51">
      <c r="A25" s="35">
        <v>10</v>
      </c>
      <c r="B25" s="29" t="s">
        <v>28</v>
      </c>
      <c r="C25" s="13" t="s">
        <v>29</v>
      </c>
      <c r="D25" s="18">
        <f>D26</f>
        <v>1400</v>
      </c>
      <c r="E25" s="18">
        <f>E26</f>
        <v>907</v>
      </c>
      <c r="F25" s="18">
        <f>F26</f>
        <v>970</v>
      </c>
      <c r="G25" s="26">
        <f t="shared" si="0"/>
        <v>106.94597574421168</v>
      </c>
    </row>
    <row r="26" spans="1:7" ht="12.75">
      <c r="A26" s="35">
        <v>11</v>
      </c>
      <c r="B26" s="32" t="s">
        <v>30</v>
      </c>
      <c r="C26" s="10" t="s">
        <v>31</v>
      </c>
      <c r="D26" s="17">
        <f>SUM(D27:D28)</f>
        <v>1400</v>
      </c>
      <c r="E26" s="17">
        <f>SUM(E27:E28)</f>
        <v>907</v>
      </c>
      <c r="F26" s="17">
        <f>SUM(F27:F28)</f>
        <v>970</v>
      </c>
      <c r="G26" s="36">
        <f t="shared" si="0"/>
        <v>106.94597574421168</v>
      </c>
    </row>
    <row r="27" spans="1:7" ht="25.5">
      <c r="A27" s="34">
        <v>12</v>
      </c>
      <c r="B27" s="29" t="s">
        <v>32</v>
      </c>
      <c r="C27" s="13" t="s">
        <v>33</v>
      </c>
      <c r="D27" s="15">
        <v>70</v>
      </c>
      <c r="E27" s="15">
        <v>52</v>
      </c>
      <c r="F27" s="15">
        <v>34.3</v>
      </c>
      <c r="G27" s="26">
        <f t="shared" si="0"/>
        <v>65.96153846153845</v>
      </c>
    </row>
    <row r="28" spans="1:7" ht="25.5">
      <c r="A28" s="34">
        <v>13</v>
      </c>
      <c r="B28" s="29" t="s">
        <v>34</v>
      </c>
      <c r="C28" s="13" t="s">
        <v>35</v>
      </c>
      <c r="D28" s="15">
        <v>1330</v>
      </c>
      <c r="E28" s="15">
        <v>855</v>
      </c>
      <c r="F28" s="15">
        <v>935.7</v>
      </c>
      <c r="G28" s="26">
        <f t="shared" si="0"/>
        <v>109.43859649122807</v>
      </c>
    </row>
    <row r="29" spans="1:7" ht="12.75">
      <c r="A29" s="35">
        <v>14</v>
      </c>
      <c r="B29" s="29" t="s">
        <v>36</v>
      </c>
      <c r="C29" s="13" t="s">
        <v>37</v>
      </c>
      <c r="D29" s="15">
        <f>D30+D31+D33</f>
        <v>1030</v>
      </c>
      <c r="E29" s="15">
        <f>E30+E31+E33</f>
        <v>855</v>
      </c>
      <c r="F29" s="15">
        <f>F30+F31+F33</f>
        <v>1227.34</v>
      </c>
      <c r="G29" s="26">
        <f t="shared" si="0"/>
        <v>143.54853801169588</v>
      </c>
    </row>
    <row r="30" spans="1:7" ht="25.5">
      <c r="A30" s="35">
        <v>15</v>
      </c>
      <c r="B30" s="33" t="s">
        <v>144</v>
      </c>
      <c r="C30" s="24" t="s">
        <v>145</v>
      </c>
      <c r="D30" s="25">
        <v>800</v>
      </c>
      <c r="E30" s="25">
        <v>690</v>
      </c>
      <c r="F30" s="25">
        <v>1059.78</v>
      </c>
      <c r="G30" s="36">
        <f t="shared" si="0"/>
        <v>153.59130434782608</v>
      </c>
    </row>
    <row r="31" spans="1:7" ht="12.75">
      <c r="A31" s="34">
        <v>16</v>
      </c>
      <c r="B31" s="33" t="s">
        <v>38</v>
      </c>
      <c r="C31" s="10" t="s">
        <v>39</v>
      </c>
      <c r="D31" s="25">
        <f>D32</f>
        <v>230</v>
      </c>
      <c r="E31" s="25">
        <f>E32</f>
        <v>165</v>
      </c>
      <c r="F31" s="25">
        <f>F32</f>
        <v>167.56</v>
      </c>
      <c r="G31" s="36">
        <f t="shared" si="0"/>
        <v>101.55151515151516</v>
      </c>
    </row>
    <row r="32" spans="1:7" ht="25.5">
      <c r="A32" s="34">
        <v>17</v>
      </c>
      <c r="B32" s="29" t="s">
        <v>126</v>
      </c>
      <c r="C32" s="37" t="s">
        <v>127</v>
      </c>
      <c r="D32" s="15">
        <v>230</v>
      </c>
      <c r="E32" s="15">
        <v>165</v>
      </c>
      <c r="F32" s="15">
        <v>167.56</v>
      </c>
      <c r="G32" s="26">
        <f t="shared" si="0"/>
        <v>101.55151515151516</v>
      </c>
    </row>
    <row r="33" spans="1:7" ht="12.75">
      <c r="A33" s="35">
        <v>18</v>
      </c>
      <c r="B33" s="33" t="s">
        <v>135</v>
      </c>
      <c r="C33" s="28" t="s">
        <v>136</v>
      </c>
      <c r="D33" s="17">
        <v>0</v>
      </c>
      <c r="E33" s="17">
        <v>0</v>
      </c>
      <c r="F33" s="17">
        <v>0</v>
      </c>
      <c r="G33" s="26">
        <v>0</v>
      </c>
    </row>
    <row r="34" spans="1:7" ht="25.5">
      <c r="A34" s="35">
        <v>19</v>
      </c>
      <c r="B34" s="29" t="s">
        <v>40</v>
      </c>
      <c r="C34" s="13" t="s">
        <v>41</v>
      </c>
      <c r="D34" s="15">
        <f>SUM(D35)</f>
        <v>10</v>
      </c>
      <c r="E34" s="15">
        <f>SUM(E35)</f>
        <v>8</v>
      </c>
      <c r="F34" s="15">
        <f>SUM(F35)</f>
        <v>0.3</v>
      </c>
      <c r="G34" s="26">
        <f t="shared" si="0"/>
        <v>3.75</v>
      </c>
    </row>
    <row r="35" spans="1:7" s="27" customFormat="1" ht="25.5">
      <c r="A35" s="34">
        <v>20</v>
      </c>
      <c r="B35" s="32" t="s">
        <v>163</v>
      </c>
      <c r="C35" s="45" t="s">
        <v>169</v>
      </c>
      <c r="D35" s="46">
        <v>10</v>
      </c>
      <c r="E35" s="44">
        <v>8</v>
      </c>
      <c r="F35" s="43">
        <v>0.3</v>
      </c>
      <c r="G35" s="36">
        <f t="shared" si="0"/>
        <v>3.75</v>
      </c>
    </row>
    <row r="36" spans="1:7" ht="12.75">
      <c r="A36" s="34">
        <v>21</v>
      </c>
      <c r="B36" s="29" t="s">
        <v>42</v>
      </c>
      <c r="C36" s="13" t="s">
        <v>43</v>
      </c>
      <c r="D36" s="15">
        <f>D37+D39</f>
        <v>405</v>
      </c>
      <c r="E36" s="15">
        <f>E37+E39</f>
        <v>401</v>
      </c>
      <c r="F36" s="15">
        <f>F37+F39</f>
        <v>221.7</v>
      </c>
      <c r="G36" s="26">
        <f t="shared" si="0"/>
        <v>55.28678304239401</v>
      </c>
    </row>
    <row r="37" spans="1:7" ht="12.75">
      <c r="A37" s="35">
        <v>22</v>
      </c>
      <c r="B37" s="33" t="s">
        <v>139</v>
      </c>
      <c r="C37" s="24" t="s">
        <v>140</v>
      </c>
      <c r="D37" s="25">
        <f>D38</f>
        <v>0</v>
      </c>
      <c r="E37" s="25">
        <f>E38</f>
        <v>0</v>
      </c>
      <c r="F37" s="25">
        <f>F38</f>
        <v>0</v>
      </c>
      <c r="G37" s="36">
        <v>0</v>
      </c>
    </row>
    <row r="38" spans="1:7" ht="12.75">
      <c r="A38" s="35">
        <v>23</v>
      </c>
      <c r="B38" s="29" t="s">
        <v>141</v>
      </c>
      <c r="C38" s="13" t="s">
        <v>140</v>
      </c>
      <c r="D38" s="15">
        <v>0</v>
      </c>
      <c r="E38" s="15">
        <v>0</v>
      </c>
      <c r="F38" s="15">
        <v>0</v>
      </c>
      <c r="G38" s="26">
        <v>0</v>
      </c>
    </row>
    <row r="39" spans="1:7" ht="12.75">
      <c r="A39" s="34">
        <v>24</v>
      </c>
      <c r="B39" s="32" t="s">
        <v>44</v>
      </c>
      <c r="C39" s="10" t="s">
        <v>45</v>
      </c>
      <c r="D39" s="17">
        <v>405</v>
      </c>
      <c r="E39" s="17">
        <v>401</v>
      </c>
      <c r="F39" s="17">
        <v>221.7</v>
      </c>
      <c r="G39" s="26">
        <f t="shared" si="0"/>
        <v>55.28678304239401</v>
      </c>
    </row>
    <row r="40" spans="1:7" ht="25.5">
      <c r="A40" s="34">
        <v>25</v>
      </c>
      <c r="B40" s="29" t="s">
        <v>46</v>
      </c>
      <c r="C40" s="13" t="s">
        <v>47</v>
      </c>
      <c r="D40" s="15">
        <f>D41+D42</f>
        <v>-3212</v>
      </c>
      <c r="E40" s="15">
        <f>E41+E42</f>
        <v>88</v>
      </c>
      <c r="F40" s="15">
        <f>F41+F42</f>
        <v>10.049999999999997</v>
      </c>
      <c r="G40" s="26">
        <f t="shared" si="0"/>
        <v>11.420454545454541</v>
      </c>
    </row>
    <row r="41" spans="1:7" ht="25.5">
      <c r="A41" s="35">
        <v>26</v>
      </c>
      <c r="B41" s="32" t="s">
        <v>48</v>
      </c>
      <c r="C41" s="10" t="s">
        <v>49</v>
      </c>
      <c r="D41" s="17">
        <v>-3352</v>
      </c>
      <c r="E41" s="17">
        <v>-52</v>
      </c>
      <c r="F41" s="17">
        <v>-24.07</v>
      </c>
      <c r="G41" s="36">
        <f t="shared" si="0"/>
        <v>46.28846153846154</v>
      </c>
    </row>
    <row r="42" spans="1:7" ht="12.75">
      <c r="A42" s="35">
        <v>27</v>
      </c>
      <c r="B42" s="33" t="s">
        <v>133</v>
      </c>
      <c r="C42" s="24" t="s">
        <v>134</v>
      </c>
      <c r="D42" s="17">
        <v>140</v>
      </c>
      <c r="E42" s="17">
        <v>140</v>
      </c>
      <c r="F42" s="17">
        <v>34.12</v>
      </c>
      <c r="G42" s="26">
        <f t="shared" si="0"/>
        <v>24.37142857142857</v>
      </c>
    </row>
    <row r="43" spans="1:7" ht="25.5">
      <c r="A43" s="34">
        <v>28</v>
      </c>
      <c r="B43" s="29" t="s">
        <v>146</v>
      </c>
      <c r="C43" s="13" t="s">
        <v>147</v>
      </c>
      <c r="D43" s="15">
        <f aca="true" t="shared" si="1" ref="D43:F46">D44</f>
        <v>3300</v>
      </c>
      <c r="E43" s="15">
        <f t="shared" si="1"/>
        <v>0</v>
      </c>
      <c r="F43" s="15">
        <f t="shared" si="1"/>
        <v>0</v>
      </c>
      <c r="G43" s="26">
        <v>0</v>
      </c>
    </row>
    <row r="44" spans="1:7" ht="51">
      <c r="A44" s="34">
        <v>29</v>
      </c>
      <c r="B44" s="33" t="s">
        <v>148</v>
      </c>
      <c r="C44" s="24" t="s">
        <v>149</v>
      </c>
      <c r="D44" s="17">
        <v>3300</v>
      </c>
      <c r="E44" s="17">
        <v>0</v>
      </c>
      <c r="F44" s="17">
        <v>0</v>
      </c>
      <c r="G44" s="36">
        <v>0</v>
      </c>
    </row>
    <row r="45" spans="1:7" ht="12.75">
      <c r="A45" s="35">
        <v>30</v>
      </c>
      <c r="B45" s="29" t="s">
        <v>128</v>
      </c>
      <c r="C45" s="13" t="s">
        <v>131</v>
      </c>
      <c r="D45" s="15">
        <f t="shared" si="1"/>
        <v>0</v>
      </c>
      <c r="E45" s="15">
        <f t="shared" si="1"/>
        <v>0</v>
      </c>
      <c r="F45" s="15">
        <f t="shared" si="1"/>
        <v>0</v>
      </c>
      <c r="G45" s="26">
        <v>0</v>
      </c>
    </row>
    <row r="46" spans="1:7" ht="25.5">
      <c r="A46" s="35">
        <v>31</v>
      </c>
      <c r="B46" s="32" t="s">
        <v>129</v>
      </c>
      <c r="C46" s="24" t="s">
        <v>132</v>
      </c>
      <c r="D46" s="17">
        <f t="shared" si="1"/>
        <v>0</v>
      </c>
      <c r="E46" s="17">
        <f t="shared" si="1"/>
        <v>0</v>
      </c>
      <c r="F46" s="17">
        <f t="shared" si="1"/>
        <v>0</v>
      </c>
      <c r="G46" s="36">
        <v>0</v>
      </c>
    </row>
    <row r="47" spans="1:7" ht="25.5">
      <c r="A47" s="34">
        <v>32</v>
      </c>
      <c r="B47" s="29" t="s">
        <v>130</v>
      </c>
      <c r="C47" s="13" t="s">
        <v>132</v>
      </c>
      <c r="D47" s="15">
        <v>0</v>
      </c>
      <c r="E47" s="15">
        <v>0</v>
      </c>
      <c r="F47" s="15">
        <v>0</v>
      </c>
      <c r="G47" s="26">
        <v>0</v>
      </c>
    </row>
    <row r="48" spans="1:7" ht="12.75">
      <c r="A48" s="34">
        <v>33</v>
      </c>
      <c r="B48" s="29" t="s">
        <v>50</v>
      </c>
      <c r="C48" s="13" t="s">
        <v>51</v>
      </c>
      <c r="D48" s="15">
        <f>SUM(D49:D49)</f>
        <v>68788</v>
      </c>
      <c r="E48" s="15">
        <f>SUM(E49:E49)</f>
        <v>59721</v>
      </c>
      <c r="F48" s="15">
        <f>SUM(F49:F49)</f>
        <v>54363.83</v>
      </c>
      <c r="G48" s="26">
        <f t="shared" si="0"/>
        <v>91.02967130490111</v>
      </c>
    </row>
    <row r="49" spans="1:7" ht="25.5">
      <c r="A49" s="35">
        <v>34</v>
      </c>
      <c r="B49" s="32">
        <v>420221</v>
      </c>
      <c r="C49" s="39" t="s">
        <v>52</v>
      </c>
      <c r="D49" s="17">
        <v>68788</v>
      </c>
      <c r="E49" s="17">
        <v>59721</v>
      </c>
      <c r="F49" s="17">
        <v>54363.83</v>
      </c>
      <c r="G49" s="36">
        <f t="shared" si="0"/>
        <v>91.02967130490111</v>
      </c>
    </row>
    <row r="50" spans="1:7" ht="12.75">
      <c r="A50" s="35">
        <v>35</v>
      </c>
      <c r="B50" s="29" t="s">
        <v>53</v>
      </c>
      <c r="C50" s="13" t="s">
        <v>54</v>
      </c>
      <c r="D50" s="15">
        <f>SUM(D51)</f>
        <v>4500</v>
      </c>
      <c r="E50" s="15">
        <f>SUM(E51)</f>
        <v>3200</v>
      </c>
      <c r="F50" s="15">
        <f>SUM(F51)</f>
        <v>4451.54</v>
      </c>
      <c r="G50" s="26">
        <f t="shared" si="0"/>
        <v>139.110625</v>
      </c>
    </row>
    <row r="51" spans="1:7" ht="38.25">
      <c r="A51" s="34">
        <v>36</v>
      </c>
      <c r="B51" s="32" t="s">
        <v>55</v>
      </c>
      <c r="C51" s="10" t="s">
        <v>56</v>
      </c>
      <c r="D51" s="17">
        <v>4500</v>
      </c>
      <c r="E51" s="17">
        <v>3200</v>
      </c>
      <c r="F51" s="17">
        <v>4451.54</v>
      </c>
      <c r="G51" s="36">
        <f t="shared" si="0"/>
        <v>139.110625</v>
      </c>
    </row>
    <row r="52" spans="1:7" ht="12.75">
      <c r="A52" s="34">
        <v>37</v>
      </c>
      <c r="B52" s="10"/>
      <c r="C52" s="11" t="s">
        <v>57</v>
      </c>
      <c r="D52" s="19">
        <f>D16+D19+D21+D25+D29+D34+D36+D40+D43+D45+D48+D50</f>
        <v>288615</v>
      </c>
      <c r="E52" s="19">
        <f>E16+E19+E21+E25+E29+E34+E36+E40+E43+E45+E48+E50</f>
        <v>234690.6</v>
      </c>
      <c r="F52" s="19">
        <f>F16+F19+F21+F25+F29+F34+F36+F40+F43+F45+F48+F50</f>
        <v>216465.13999999998</v>
      </c>
      <c r="G52" s="38">
        <f t="shared" si="0"/>
        <v>92.23426076715471</v>
      </c>
    </row>
    <row r="53" spans="1:7" ht="12.75">
      <c r="A53" s="35">
        <v>38</v>
      </c>
      <c r="B53" s="10"/>
      <c r="C53" s="11" t="s">
        <v>58</v>
      </c>
      <c r="D53" s="20">
        <f>D54+D60+D66+D69+D71+D74+D80+D86+D92+D95+D98+D100+D103</f>
        <v>288615</v>
      </c>
      <c r="E53" s="20">
        <f>E54+E60+E66+E69+E71+E74+E80+E86+E92+E95+E98+E100+E103</f>
        <v>234690.6</v>
      </c>
      <c r="F53" s="20">
        <f>F54+F60+F66+F69+F71+F74+F80+F86+F92+F95+F98+F100+F103</f>
        <v>200273.17999999996</v>
      </c>
      <c r="G53" s="38">
        <f t="shared" si="0"/>
        <v>85.3349814606976</v>
      </c>
    </row>
    <row r="54" spans="1:7" ht="12.75">
      <c r="A54" s="35">
        <v>39</v>
      </c>
      <c r="B54" s="13" t="s">
        <v>59</v>
      </c>
      <c r="C54" s="13" t="s">
        <v>60</v>
      </c>
      <c r="D54" s="15">
        <f>SUM(D55:D59)</f>
        <v>22078.69</v>
      </c>
      <c r="E54" s="15">
        <f>SUM(E55:E59)</f>
        <v>14317.69</v>
      </c>
      <c r="F54" s="15">
        <f>SUM(F55:F59)</f>
        <v>11369.51</v>
      </c>
      <c r="G54" s="26">
        <f t="shared" si="0"/>
        <v>79.40882921756233</v>
      </c>
    </row>
    <row r="55" spans="1:7" ht="12.75">
      <c r="A55" s="34">
        <v>40</v>
      </c>
      <c r="B55" s="10" t="s">
        <v>61</v>
      </c>
      <c r="C55" s="10" t="s">
        <v>62</v>
      </c>
      <c r="D55" s="17">
        <v>16562</v>
      </c>
      <c r="E55" s="17">
        <v>10426</v>
      </c>
      <c r="F55" s="17">
        <v>9787.64</v>
      </c>
      <c r="G55" s="36">
        <f t="shared" si="0"/>
        <v>93.87723000191828</v>
      </c>
    </row>
    <row r="56" spans="1:7" ht="12.75">
      <c r="A56" s="34">
        <v>41</v>
      </c>
      <c r="B56" s="10" t="s">
        <v>63</v>
      </c>
      <c r="C56" s="10" t="s">
        <v>64</v>
      </c>
      <c r="D56" s="17">
        <v>5116.69</v>
      </c>
      <c r="E56" s="17">
        <v>3616.69</v>
      </c>
      <c r="F56" s="17">
        <v>1599.76</v>
      </c>
      <c r="G56" s="36">
        <f t="shared" si="0"/>
        <v>44.23271001938237</v>
      </c>
    </row>
    <row r="57" spans="1:7" ht="12.75">
      <c r="A57" s="35">
        <v>42</v>
      </c>
      <c r="B57" s="24" t="s">
        <v>164</v>
      </c>
      <c r="C57" s="24" t="s">
        <v>165</v>
      </c>
      <c r="D57" s="17">
        <v>23.54</v>
      </c>
      <c r="E57" s="17">
        <v>23.54</v>
      </c>
      <c r="F57" s="17">
        <v>23.54</v>
      </c>
      <c r="G57" s="36">
        <f t="shared" si="0"/>
        <v>100</v>
      </c>
    </row>
    <row r="58" spans="1:7" ht="12.75">
      <c r="A58" s="35">
        <v>43</v>
      </c>
      <c r="B58" s="24" t="s">
        <v>142</v>
      </c>
      <c r="C58" s="24" t="s">
        <v>95</v>
      </c>
      <c r="D58" s="17">
        <v>400</v>
      </c>
      <c r="E58" s="17">
        <v>275</v>
      </c>
      <c r="F58" s="17">
        <v>28.94</v>
      </c>
      <c r="G58" s="36">
        <f t="shared" si="0"/>
        <v>10.523636363636363</v>
      </c>
    </row>
    <row r="59" spans="1:7" ht="25.5">
      <c r="A59" s="34">
        <v>44</v>
      </c>
      <c r="B59" s="24" t="s">
        <v>153</v>
      </c>
      <c r="C59" s="24" t="s">
        <v>154</v>
      </c>
      <c r="D59" s="17">
        <v>-23.54</v>
      </c>
      <c r="E59" s="17">
        <v>-23.54</v>
      </c>
      <c r="F59" s="17">
        <v>-70.37</v>
      </c>
      <c r="G59" s="36">
        <f t="shared" si="0"/>
        <v>298.93797790994057</v>
      </c>
    </row>
    <row r="60" spans="1:7" ht="12.75">
      <c r="A60" s="34">
        <v>45</v>
      </c>
      <c r="B60" s="12" t="s">
        <v>65</v>
      </c>
      <c r="C60" s="12" t="s">
        <v>66</v>
      </c>
      <c r="D60" s="15">
        <f>SUM(D61:D65)</f>
        <v>10531.36</v>
      </c>
      <c r="E60" s="15">
        <f>SUM(E61:E65)</f>
        <v>8222.560000000001</v>
      </c>
      <c r="F60" s="15">
        <f>SUM(F61:F65)</f>
        <v>6333.0199999999995</v>
      </c>
      <c r="G60" s="26">
        <f t="shared" si="0"/>
        <v>77.020052149209</v>
      </c>
    </row>
    <row r="61" spans="1:7" ht="12.75">
      <c r="A61" s="35">
        <v>46</v>
      </c>
      <c r="B61" s="9" t="s">
        <v>67</v>
      </c>
      <c r="C61" s="10" t="s">
        <v>64</v>
      </c>
      <c r="D61" s="17">
        <v>3886.36</v>
      </c>
      <c r="E61" s="17">
        <v>3061.36</v>
      </c>
      <c r="F61" s="17">
        <v>2103.29</v>
      </c>
      <c r="G61" s="36">
        <f t="shared" si="0"/>
        <v>68.70443201714271</v>
      </c>
    </row>
    <row r="62" spans="1:7" ht="12.75">
      <c r="A62" s="35">
        <v>47</v>
      </c>
      <c r="B62" s="9" t="s">
        <v>68</v>
      </c>
      <c r="C62" s="9" t="s">
        <v>70</v>
      </c>
      <c r="D62" s="17">
        <v>500</v>
      </c>
      <c r="E62" s="17">
        <v>500</v>
      </c>
      <c r="F62" s="17">
        <v>0</v>
      </c>
      <c r="G62" s="36">
        <f t="shared" si="0"/>
        <v>0</v>
      </c>
    </row>
    <row r="63" spans="1:7" ht="12.75">
      <c r="A63" s="34">
        <v>48</v>
      </c>
      <c r="B63" s="9" t="s">
        <v>69</v>
      </c>
      <c r="C63" s="9" t="s">
        <v>71</v>
      </c>
      <c r="D63" s="17">
        <v>1995</v>
      </c>
      <c r="E63" s="17">
        <v>1576.2</v>
      </c>
      <c r="F63" s="17">
        <v>1381</v>
      </c>
      <c r="G63" s="36">
        <f t="shared" si="0"/>
        <v>87.61578479888338</v>
      </c>
    </row>
    <row r="64" spans="1:7" ht="12.75">
      <c r="A64" s="34">
        <v>49</v>
      </c>
      <c r="B64" s="9" t="s">
        <v>73</v>
      </c>
      <c r="C64" s="9" t="s">
        <v>72</v>
      </c>
      <c r="D64" s="17">
        <v>4150</v>
      </c>
      <c r="E64" s="17">
        <v>3085</v>
      </c>
      <c r="F64" s="17">
        <v>2889.83</v>
      </c>
      <c r="G64" s="36">
        <f t="shared" si="0"/>
        <v>93.67358184764991</v>
      </c>
    </row>
    <row r="65" spans="1:7" ht="25.5">
      <c r="A65" s="35">
        <v>50</v>
      </c>
      <c r="B65" s="24" t="s">
        <v>166</v>
      </c>
      <c r="C65" s="24" t="s">
        <v>154</v>
      </c>
      <c r="D65" s="17">
        <v>0</v>
      </c>
      <c r="E65" s="17">
        <v>0</v>
      </c>
      <c r="F65" s="17">
        <v>-41.1</v>
      </c>
      <c r="G65" s="36">
        <v>0</v>
      </c>
    </row>
    <row r="66" spans="1:7" ht="25.5">
      <c r="A66" s="35">
        <v>51</v>
      </c>
      <c r="B66" s="30" t="s">
        <v>74</v>
      </c>
      <c r="C66" s="13" t="s">
        <v>75</v>
      </c>
      <c r="D66" s="15">
        <f>SUM(D67:D68)</f>
        <v>1586</v>
      </c>
      <c r="E66" s="15">
        <f>SUM(E67:E68)</f>
        <v>1164</v>
      </c>
      <c r="F66" s="15">
        <f>SUM(F67:F68)</f>
        <v>1018.24</v>
      </c>
      <c r="G66" s="26">
        <f t="shared" si="0"/>
        <v>87.47766323024055</v>
      </c>
    </row>
    <row r="67" spans="1:7" ht="12.75">
      <c r="A67" s="34">
        <v>52</v>
      </c>
      <c r="B67" s="9" t="s">
        <v>76</v>
      </c>
      <c r="C67" s="10" t="s">
        <v>64</v>
      </c>
      <c r="D67" s="17">
        <v>100</v>
      </c>
      <c r="E67" s="17">
        <v>90</v>
      </c>
      <c r="F67" s="17">
        <v>66.43</v>
      </c>
      <c r="G67" s="36">
        <f t="shared" si="0"/>
        <v>73.81111111111112</v>
      </c>
    </row>
    <row r="68" spans="1:7" ht="12.75">
      <c r="A68" s="34">
        <v>53</v>
      </c>
      <c r="B68" s="9" t="s">
        <v>77</v>
      </c>
      <c r="C68" s="9" t="s">
        <v>78</v>
      </c>
      <c r="D68" s="17">
        <v>1486</v>
      </c>
      <c r="E68" s="17">
        <v>1074</v>
      </c>
      <c r="F68" s="17">
        <v>951.81</v>
      </c>
      <c r="G68" s="36">
        <f t="shared" si="0"/>
        <v>88.62290502793296</v>
      </c>
    </row>
    <row r="69" spans="1:7" ht="12.75">
      <c r="A69" s="35">
        <v>54</v>
      </c>
      <c r="B69" s="12" t="s">
        <v>79</v>
      </c>
      <c r="C69" s="12" t="s">
        <v>81</v>
      </c>
      <c r="D69" s="15">
        <f>SUM(D70:D70)</f>
        <v>231</v>
      </c>
      <c r="E69" s="15">
        <f>SUM(E70:E70)</f>
        <v>175</v>
      </c>
      <c r="F69" s="15">
        <f>SUM(F70:F70)</f>
        <v>138.27</v>
      </c>
      <c r="G69" s="26">
        <f t="shared" si="0"/>
        <v>79.01142857142858</v>
      </c>
    </row>
    <row r="70" spans="1:7" ht="12.75">
      <c r="A70" s="35">
        <v>55</v>
      </c>
      <c r="B70" s="9" t="s">
        <v>80</v>
      </c>
      <c r="C70" s="10" t="s">
        <v>64</v>
      </c>
      <c r="D70" s="17">
        <v>231</v>
      </c>
      <c r="E70" s="17">
        <v>175</v>
      </c>
      <c r="F70" s="17">
        <v>138.27</v>
      </c>
      <c r="G70" s="36">
        <f t="shared" si="0"/>
        <v>79.01142857142858</v>
      </c>
    </row>
    <row r="71" spans="1:7" ht="12.75">
      <c r="A71" s="34">
        <v>56</v>
      </c>
      <c r="B71" s="12" t="s">
        <v>82</v>
      </c>
      <c r="C71" s="12" t="s">
        <v>84</v>
      </c>
      <c r="D71" s="15">
        <f>SUM(D72:D73)</f>
        <v>525</v>
      </c>
      <c r="E71" s="15">
        <f>SUM(E72:E73)</f>
        <v>375</v>
      </c>
      <c r="F71" s="15">
        <f>SUM(F72:F73)</f>
        <v>141.1</v>
      </c>
      <c r="G71" s="26">
        <f t="shared" si="0"/>
        <v>37.626666666666665</v>
      </c>
    </row>
    <row r="72" spans="1:7" ht="12.75">
      <c r="A72" s="34">
        <v>57</v>
      </c>
      <c r="B72" s="9" t="s">
        <v>83</v>
      </c>
      <c r="C72" s="10" t="s">
        <v>64</v>
      </c>
      <c r="D72" s="17">
        <v>525</v>
      </c>
      <c r="E72" s="17">
        <v>375</v>
      </c>
      <c r="F72" s="17">
        <v>142.68</v>
      </c>
      <c r="G72" s="36">
        <f t="shared" si="0"/>
        <v>38.048</v>
      </c>
    </row>
    <row r="73" spans="1:7" ht="25.5">
      <c r="A73" s="35">
        <v>58</v>
      </c>
      <c r="B73" s="40" t="s">
        <v>155</v>
      </c>
      <c r="C73" s="24" t="s">
        <v>154</v>
      </c>
      <c r="D73" s="17">
        <v>0</v>
      </c>
      <c r="E73" s="17">
        <v>0</v>
      </c>
      <c r="F73" s="17">
        <v>-1.58</v>
      </c>
      <c r="G73" s="36">
        <v>0</v>
      </c>
    </row>
    <row r="74" spans="1:7" ht="12.75">
      <c r="A74" s="35">
        <v>59</v>
      </c>
      <c r="B74" s="12" t="s">
        <v>85</v>
      </c>
      <c r="C74" s="12" t="s">
        <v>90</v>
      </c>
      <c r="D74" s="15">
        <f>SUM(D75:D79)</f>
        <v>37247.31</v>
      </c>
      <c r="E74" s="15">
        <f>SUM(E75:E79)</f>
        <v>28041.31</v>
      </c>
      <c r="F74" s="15">
        <f>SUM(F75:F79)</f>
        <v>21384.87</v>
      </c>
      <c r="G74" s="26">
        <f t="shared" si="0"/>
        <v>76.26202199540606</v>
      </c>
    </row>
    <row r="75" spans="1:7" ht="12.75">
      <c r="A75" s="34">
        <v>60</v>
      </c>
      <c r="B75" s="9" t="s">
        <v>86</v>
      </c>
      <c r="C75" s="10" t="s">
        <v>62</v>
      </c>
      <c r="D75" s="17">
        <v>16960</v>
      </c>
      <c r="E75" s="17">
        <v>13109</v>
      </c>
      <c r="F75" s="17">
        <v>12281.39</v>
      </c>
      <c r="G75" s="36">
        <f t="shared" si="0"/>
        <v>93.68670379128842</v>
      </c>
    </row>
    <row r="76" spans="1:7" ht="12.75">
      <c r="A76" s="34">
        <v>61</v>
      </c>
      <c r="B76" s="9" t="s">
        <v>87</v>
      </c>
      <c r="C76" s="10" t="s">
        <v>64</v>
      </c>
      <c r="D76" s="17">
        <v>1935</v>
      </c>
      <c r="E76" s="17">
        <v>1385</v>
      </c>
      <c r="F76" s="17">
        <v>1056.79</v>
      </c>
      <c r="G76" s="36">
        <f t="shared" si="0"/>
        <v>76.30252707581228</v>
      </c>
    </row>
    <row r="77" spans="1:7" ht="12.75">
      <c r="A77" s="35">
        <v>62</v>
      </c>
      <c r="B77" s="9" t="s">
        <v>88</v>
      </c>
      <c r="C77" s="9" t="s">
        <v>89</v>
      </c>
      <c r="D77" s="17">
        <v>18329</v>
      </c>
      <c r="E77" s="17">
        <v>13524</v>
      </c>
      <c r="F77" s="17">
        <v>8084.49</v>
      </c>
      <c r="G77" s="36">
        <f t="shared" si="0"/>
        <v>59.77883762200532</v>
      </c>
    </row>
    <row r="78" spans="1:7" ht="12.75">
      <c r="A78" s="35">
        <v>63</v>
      </c>
      <c r="B78" s="40" t="s">
        <v>150</v>
      </c>
      <c r="C78" s="40" t="s">
        <v>95</v>
      </c>
      <c r="D78" s="17">
        <v>40</v>
      </c>
      <c r="E78" s="17">
        <v>40</v>
      </c>
      <c r="F78" s="17">
        <v>0</v>
      </c>
      <c r="G78" s="36">
        <f t="shared" si="0"/>
        <v>0</v>
      </c>
    </row>
    <row r="79" spans="1:7" ht="25.5">
      <c r="A79" s="34">
        <v>64</v>
      </c>
      <c r="B79" s="40" t="s">
        <v>157</v>
      </c>
      <c r="C79" s="24" t="s">
        <v>154</v>
      </c>
      <c r="D79" s="17">
        <v>-16.69</v>
      </c>
      <c r="E79" s="17">
        <v>-16.69</v>
      </c>
      <c r="F79" s="17">
        <v>-37.8</v>
      </c>
      <c r="G79" s="36">
        <f t="shared" si="0"/>
        <v>226.4829239065308</v>
      </c>
    </row>
    <row r="80" spans="1:7" ht="12.75">
      <c r="A80" s="34">
        <v>65</v>
      </c>
      <c r="B80" s="12" t="s">
        <v>91</v>
      </c>
      <c r="C80" s="12" t="s">
        <v>96</v>
      </c>
      <c r="D80" s="15">
        <f>SUM(D81:D85)</f>
        <v>27902.64</v>
      </c>
      <c r="E80" s="15">
        <f>SUM(E81:E85)</f>
        <v>21605.04</v>
      </c>
      <c r="F80" s="15">
        <f>SUM(F81:F85)</f>
        <v>20900.75</v>
      </c>
      <c r="G80" s="26">
        <f t="shared" si="0"/>
        <v>96.74015877776667</v>
      </c>
    </row>
    <row r="81" spans="1:7" ht="12.75">
      <c r="A81" s="35">
        <v>66</v>
      </c>
      <c r="B81" s="9" t="s">
        <v>92</v>
      </c>
      <c r="C81" s="10" t="s">
        <v>62</v>
      </c>
      <c r="D81" s="17">
        <v>2110</v>
      </c>
      <c r="E81" s="17">
        <v>1584</v>
      </c>
      <c r="F81" s="17">
        <v>1456.72</v>
      </c>
      <c r="G81" s="36">
        <f aca="true" t="shared" si="2" ref="G81:G104">F81/E81%</f>
        <v>91.96464646464646</v>
      </c>
    </row>
    <row r="82" spans="1:7" ht="12.75">
      <c r="A82" s="35">
        <v>67</v>
      </c>
      <c r="B82" s="9" t="s">
        <v>93</v>
      </c>
      <c r="C82" s="10" t="s">
        <v>64</v>
      </c>
      <c r="D82" s="17">
        <v>280</v>
      </c>
      <c r="E82" s="17">
        <v>185</v>
      </c>
      <c r="F82" s="17">
        <v>141.93</v>
      </c>
      <c r="G82" s="36">
        <f t="shared" si="2"/>
        <v>76.71891891891892</v>
      </c>
    </row>
    <row r="83" spans="1:7" ht="12.75">
      <c r="A83" s="34">
        <v>68</v>
      </c>
      <c r="B83" s="9" t="s">
        <v>94</v>
      </c>
      <c r="C83" s="9" t="s">
        <v>71</v>
      </c>
      <c r="D83" s="17">
        <v>15129</v>
      </c>
      <c r="E83" s="17">
        <v>11147.4</v>
      </c>
      <c r="F83" s="17">
        <v>10974.4</v>
      </c>
      <c r="G83" s="36">
        <f t="shared" si="2"/>
        <v>98.44806860792652</v>
      </c>
    </row>
    <row r="84" spans="1:7" ht="12.75">
      <c r="A84" s="34">
        <v>69</v>
      </c>
      <c r="B84" s="10">
        <v>670259</v>
      </c>
      <c r="C84" s="10" t="s">
        <v>95</v>
      </c>
      <c r="D84" s="17">
        <v>10385</v>
      </c>
      <c r="E84" s="17">
        <v>8690</v>
      </c>
      <c r="F84" s="17">
        <v>8329.06</v>
      </c>
      <c r="G84" s="36">
        <f t="shared" si="2"/>
        <v>95.8464902186421</v>
      </c>
    </row>
    <row r="85" spans="1:7" ht="25.5">
      <c r="A85" s="35">
        <v>70</v>
      </c>
      <c r="B85" s="40" t="s">
        <v>167</v>
      </c>
      <c r="C85" s="24" t="s">
        <v>154</v>
      </c>
      <c r="D85" s="17">
        <v>-1.36</v>
      </c>
      <c r="E85" s="17">
        <v>-1.36</v>
      </c>
      <c r="F85" s="17">
        <v>-1.36</v>
      </c>
      <c r="G85" s="36">
        <f t="shared" si="2"/>
        <v>100</v>
      </c>
    </row>
    <row r="86" spans="1:7" ht="12.75">
      <c r="A86" s="35">
        <v>71</v>
      </c>
      <c r="B86" s="13" t="s">
        <v>97</v>
      </c>
      <c r="C86" s="13" t="s">
        <v>102</v>
      </c>
      <c r="D86" s="15">
        <f>SUM(D87:D91)</f>
        <v>167241</v>
      </c>
      <c r="E86" s="15">
        <f>SUM(E87:E91)</f>
        <v>144973</v>
      </c>
      <c r="F86" s="15">
        <f>SUM(F87:F91)</f>
        <v>127919.59</v>
      </c>
      <c r="G86" s="26">
        <f t="shared" si="2"/>
        <v>88.23683720416905</v>
      </c>
    </row>
    <row r="87" spans="1:7" ht="12.75">
      <c r="A87" s="34">
        <v>72</v>
      </c>
      <c r="B87" s="10" t="s">
        <v>98</v>
      </c>
      <c r="C87" s="10" t="s">
        <v>62</v>
      </c>
      <c r="D87" s="17">
        <v>83003</v>
      </c>
      <c r="E87" s="17">
        <v>73926</v>
      </c>
      <c r="F87" s="17">
        <v>66027.33</v>
      </c>
      <c r="G87" s="36">
        <f t="shared" si="2"/>
        <v>89.3154370586803</v>
      </c>
    </row>
    <row r="88" spans="1:7" ht="12.75">
      <c r="A88" s="34">
        <v>73</v>
      </c>
      <c r="B88" s="10" t="s">
        <v>99</v>
      </c>
      <c r="C88" s="10" t="s">
        <v>64</v>
      </c>
      <c r="D88" s="17">
        <v>13600</v>
      </c>
      <c r="E88" s="17">
        <v>10039</v>
      </c>
      <c r="F88" s="17">
        <v>6637.09</v>
      </c>
      <c r="G88" s="36">
        <f t="shared" si="2"/>
        <v>66.11305906962845</v>
      </c>
    </row>
    <row r="89" spans="1:7" ht="12.75">
      <c r="A89" s="35">
        <v>74</v>
      </c>
      <c r="B89" s="10" t="s">
        <v>100</v>
      </c>
      <c r="C89" s="9" t="s">
        <v>89</v>
      </c>
      <c r="D89" s="17">
        <v>68788</v>
      </c>
      <c r="E89" s="17">
        <v>59721</v>
      </c>
      <c r="F89" s="17">
        <v>54219.6</v>
      </c>
      <c r="G89" s="36">
        <f t="shared" si="2"/>
        <v>90.78816496709699</v>
      </c>
    </row>
    <row r="90" spans="1:7" ht="12.75">
      <c r="A90" s="35">
        <v>75</v>
      </c>
      <c r="B90" s="10" t="s">
        <v>101</v>
      </c>
      <c r="C90" s="10" t="s">
        <v>95</v>
      </c>
      <c r="D90" s="17">
        <v>1850</v>
      </c>
      <c r="E90" s="17">
        <v>1287</v>
      </c>
      <c r="F90" s="17">
        <v>1037</v>
      </c>
      <c r="G90" s="36">
        <f t="shared" si="2"/>
        <v>80.57498057498059</v>
      </c>
    </row>
    <row r="91" spans="1:7" ht="25.5">
      <c r="A91" s="34">
        <v>76</v>
      </c>
      <c r="B91" s="40" t="s">
        <v>168</v>
      </c>
      <c r="C91" s="24" t="s">
        <v>154</v>
      </c>
      <c r="D91" s="17">
        <v>0</v>
      </c>
      <c r="E91" s="17">
        <v>0</v>
      </c>
      <c r="F91" s="17">
        <v>-1.43</v>
      </c>
      <c r="G91" s="36">
        <v>0</v>
      </c>
    </row>
    <row r="92" spans="1:7" ht="12.75">
      <c r="A92" s="34">
        <v>77</v>
      </c>
      <c r="B92" s="13" t="s">
        <v>123</v>
      </c>
      <c r="C92" s="13" t="s">
        <v>125</v>
      </c>
      <c r="D92" s="15">
        <f>SUM(D93:D94)</f>
        <v>4500</v>
      </c>
      <c r="E92" s="15">
        <f>SUM(E93:E94)</f>
        <v>3226</v>
      </c>
      <c r="F92" s="15">
        <f>SUM(F93:F94)</f>
        <v>668.96</v>
      </c>
      <c r="G92" s="26">
        <f t="shared" si="2"/>
        <v>20.736515809051458</v>
      </c>
    </row>
    <row r="93" spans="1:7" ht="12.75">
      <c r="A93" s="35">
        <v>78</v>
      </c>
      <c r="B93" s="10" t="s">
        <v>124</v>
      </c>
      <c r="C93" s="10" t="s">
        <v>64</v>
      </c>
      <c r="D93" s="17">
        <v>1200</v>
      </c>
      <c r="E93" s="17">
        <v>825</v>
      </c>
      <c r="F93" s="17">
        <v>590.26</v>
      </c>
      <c r="G93" s="36">
        <f t="shared" si="2"/>
        <v>71.54666666666667</v>
      </c>
    </row>
    <row r="94" spans="1:7" ht="12.75">
      <c r="A94" s="35">
        <v>79</v>
      </c>
      <c r="B94" s="24" t="s">
        <v>151</v>
      </c>
      <c r="C94" s="24" t="s">
        <v>152</v>
      </c>
      <c r="D94" s="17">
        <v>3300</v>
      </c>
      <c r="E94" s="17">
        <v>2401</v>
      </c>
      <c r="F94" s="17">
        <v>78.7</v>
      </c>
      <c r="G94" s="36">
        <f t="shared" si="2"/>
        <v>3.2778009162848813</v>
      </c>
    </row>
    <row r="95" spans="1:7" ht="25.5">
      <c r="A95" s="34">
        <v>80</v>
      </c>
      <c r="B95" s="29" t="s">
        <v>103</v>
      </c>
      <c r="C95" s="13" t="s">
        <v>105</v>
      </c>
      <c r="D95" s="15">
        <f>SUM(D96:D97)</f>
        <v>2816</v>
      </c>
      <c r="E95" s="15">
        <f>SUM(E96:E97)</f>
        <v>2127</v>
      </c>
      <c r="F95" s="15">
        <f>SUM(F96:F97)</f>
        <v>1882.33</v>
      </c>
      <c r="G95" s="26">
        <f t="shared" si="2"/>
        <v>88.49694405265632</v>
      </c>
    </row>
    <row r="96" spans="1:7" ht="12.75">
      <c r="A96" s="34">
        <v>81</v>
      </c>
      <c r="B96" s="10" t="s">
        <v>104</v>
      </c>
      <c r="C96" s="10" t="s">
        <v>64</v>
      </c>
      <c r="D96" s="17">
        <v>16</v>
      </c>
      <c r="E96" s="17">
        <v>12</v>
      </c>
      <c r="F96" s="17">
        <v>5.33</v>
      </c>
      <c r="G96" s="36">
        <f t="shared" si="2"/>
        <v>44.41666666666667</v>
      </c>
    </row>
    <row r="97" spans="1:7" ht="12.75">
      <c r="A97" s="35">
        <v>82</v>
      </c>
      <c r="B97" s="10" t="s">
        <v>122</v>
      </c>
      <c r="C97" s="10" t="s">
        <v>95</v>
      </c>
      <c r="D97" s="17">
        <v>2800</v>
      </c>
      <c r="E97" s="17">
        <v>2115</v>
      </c>
      <c r="F97" s="17">
        <v>1877</v>
      </c>
      <c r="G97" s="36">
        <f t="shared" si="2"/>
        <v>88.74704491725768</v>
      </c>
    </row>
    <row r="98" spans="1:7" ht="25.5">
      <c r="A98" s="35">
        <v>83</v>
      </c>
      <c r="B98" s="29" t="s">
        <v>106</v>
      </c>
      <c r="C98" s="13" t="s">
        <v>108</v>
      </c>
      <c r="D98" s="15">
        <f>SUM(D99)</f>
        <v>385</v>
      </c>
      <c r="E98" s="15">
        <f>SUM(E99)</f>
        <v>340</v>
      </c>
      <c r="F98" s="15">
        <f>SUM(F99)</f>
        <v>267</v>
      </c>
      <c r="G98" s="26">
        <f t="shared" si="2"/>
        <v>78.52941176470588</v>
      </c>
    </row>
    <row r="99" spans="1:7" ht="12.75">
      <c r="A99" s="34">
        <v>84</v>
      </c>
      <c r="B99" s="32" t="s">
        <v>107</v>
      </c>
      <c r="C99" s="31" t="s">
        <v>71</v>
      </c>
      <c r="D99" s="41">
        <v>385</v>
      </c>
      <c r="E99" s="41">
        <v>340</v>
      </c>
      <c r="F99" s="41">
        <v>267</v>
      </c>
      <c r="G99" s="36">
        <f t="shared" si="2"/>
        <v>78.52941176470588</v>
      </c>
    </row>
    <row r="100" spans="1:7" ht="12.75">
      <c r="A100" s="34">
        <v>85</v>
      </c>
      <c r="B100" s="13" t="s">
        <v>109</v>
      </c>
      <c r="C100" s="13" t="s">
        <v>110</v>
      </c>
      <c r="D100" s="15">
        <f>SUM(D101:D102)</f>
        <v>11826</v>
      </c>
      <c r="E100" s="15">
        <f>SUM(E101:E102)</f>
        <v>8623</v>
      </c>
      <c r="F100" s="15">
        <f>SUM(F101:F102)</f>
        <v>7063.54</v>
      </c>
      <c r="G100" s="26">
        <f t="shared" si="2"/>
        <v>81.91511075031892</v>
      </c>
    </row>
    <row r="101" spans="1:7" ht="12.75">
      <c r="A101" s="35">
        <v>86</v>
      </c>
      <c r="B101" s="10">
        <v>840210</v>
      </c>
      <c r="C101" s="10" t="s">
        <v>62</v>
      </c>
      <c r="D101" s="17">
        <v>1133</v>
      </c>
      <c r="E101" s="17">
        <v>973</v>
      </c>
      <c r="F101" s="17">
        <v>665.55</v>
      </c>
      <c r="G101" s="36">
        <f t="shared" si="2"/>
        <v>68.40184994861254</v>
      </c>
    </row>
    <row r="102" spans="1:7" ht="12.75">
      <c r="A102" s="35">
        <v>87</v>
      </c>
      <c r="B102" s="10">
        <v>840220</v>
      </c>
      <c r="C102" s="10" t="s">
        <v>64</v>
      </c>
      <c r="D102" s="17">
        <v>10693</v>
      </c>
      <c r="E102" s="17">
        <v>7650</v>
      </c>
      <c r="F102" s="17">
        <v>6397.99</v>
      </c>
      <c r="G102" s="36">
        <f t="shared" si="2"/>
        <v>83.63385620915032</v>
      </c>
    </row>
    <row r="103" spans="1:7" ht="12.75">
      <c r="A103" s="34">
        <v>88</v>
      </c>
      <c r="B103" s="13" t="s">
        <v>111</v>
      </c>
      <c r="C103" s="13" t="s">
        <v>113</v>
      </c>
      <c r="D103" s="15">
        <f>SUM(D104:D104)</f>
        <v>1745</v>
      </c>
      <c r="E103" s="15">
        <f>SUM(E104:E104)</f>
        <v>1501</v>
      </c>
      <c r="F103" s="15">
        <f>SUM(F104:F104)</f>
        <v>1186</v>
      </c>
      <c r="G103" s="26">
        <f t="shared" si="2"/>
        <v>79.01399067288474</v>
      </c>
    </row>
    <row r="104" spans="1:7" ht="12.75">
      <c r="A104" s="34">
        <v>89</v>
      </c>
      <c r="B104" s="10" t="s">
        <v>112</v>
      </c>
      <c r="C104" s="9" t="s">
        <v>71</v>
      </c>
      <c r="D104" s="17">
        <v>1745</v>
      </c>
      <c r="E104" s="17">
        <v>1501</v>
      </c>
      <c r="F104" s="17">
        <v>1186</v>
      </c>
      <c r="G104" s="36">
        <f t="shared" si="2"/>
        <v>79.01399067288474</v>
      </c>
    </row>
    <row r="105" spans="1:7" ht="12.75">
      <c r="A105" s="35">
        <v>90</v>
      </c>
      <c r="B105" s="11"/>
      <c r="C105" s="11" t="s">
        <v>114</v>
      </c>
      <c r="D105" s="19">
        <f>D52-D53</f>
        <v>0</v>
      </c>
      <c r="E105" s="19">
        <f>E52-E53</f>
        <v>0</v>
      </c>
      <c r="F105" s="19">
        <f>F52-F53</f>
        <v>16191.960000000021</v>
      </c>
      <c r="G105" s="15"/>
    </row>
    <row r="106" spans="1:7" ht="12.75">
      <c r="A106" s="42"/>
      <c r="B106" s="21"/>
      <c r="C106" s="21"/>
      <c r="D106" s="22"/>
      <c r="E106" s="22"/>
      <c r="F106" s="22"/>
      <c r="G106" s="23"/>
    </row>
    <row r="107" spans="1:7" ht="12.75">
      <c r="A107" s="42"/>
      <c r="B107" s="21"/>
      <c r="C107" s="21"/>
      <c r="D107" s="22"/>
      <c r="E107" s="22"/>
      <c r="F107" s="22"/>
      <c r="G107" s="23"/>
    </row>
    <row r="108" spans="1:7" ht="12.75">
      <c r="A108" s="42"/>
      <c r="B108" s="21"/>
      <c r="C108" s="21"/>
      <c r="D108" s="22"/>
      <c r="E108" s="22"/>
      <c r="F108" s="22"/>
      <c r="G108" s="23"/>
    </row>
    <row r="109" spans="1:7" ht="12.75">
      <c r="A109" s="42"/>
      <c r="B109" s="21"/>
      <c r="C109" s="21"/>
      <c r="D109" s="22"/>
      <c r="E109" s="22"/>
      <c r="F109" s="22"/>
      <c r="G109" s="23"/>
    </row>
    <row r="110" spans="1:7" ht="12.75">
      <c r="A110" s="42"/>
      <c r="B110" s="21"/>
      <c r="C110" s="21"/>
      <c r="D110" s="22"/>
      <c r="E110" s="22"/>
      <c r="F110" s="22"/>
      <c r="G110" s="23"/>
    </row>
    <row r="111" spans="1:7" ht="12.75">
      <c r="A111" s="42"/>
      <c r="B111" s="21"/>
      <c r="C111" s="21"/>
      <c r="D111" s="22"/>
      <c r="E111" s="22"/>
      <c r="F111" s="22"/>
      <c r="G111" s="23"/>
    </row>
    <row r="112" spans="1:7" ht="12.75">
      <c r="A112" s="42"/>
      <c r="B112" s="21"/>
      <c r="C112" s="21"/>
      <c r="D112" s="22"/>
      <c r="E112" s="22"/>
      <c r="F112" s="22"/>
      <c r="G112" s="23"/>
    </row>
    <row r="113" spans="1:7" ht="12.75">
      <c r="A113" s="42"/>
      <c r="B113" s="21"/>
      <c r="C113" s="21"/>
      <c r="D113" s="22"/>
      <c r="E113" s="22"/>
      <c r="F113" s="22"/>
      <c r="G113" s="23"/>
    </row>
    <row r="114" spans="1:7" ht="12.75">
      <c r="A114" s="14"/>
      <c r="B114" s="21"/>
      <c r="C114" s="21"/>
      <c r="D114" s="22"/>
      <c r="E114" s="22"/>
      <c r="F114" s="22"/>
      <c r="G114" s="23"/>
    </row>
    <row r="115" spans="1:7" ht="12.75">
      <c r="A115" s="47" t="s">
        <v>116</v>
      </c>
      <c r="B115" s="47"/>
      <c r="C115" s="47"/>
      <c r="D115" s="4"/>
      <c r="E115" s="4"/>
      <c r="F115" s="4"/>
      <c r="G115" s="4"/>
    </row>
    <row r="116" spans="1:7" ht="12.75">
      <c r="A116" s="47" t="s">
        <v>156</v>
      </c>
      <c r="B116" s="47"/>
      <c r="C116" s="47"/>
      <c r="D116" s="4"/>
      <c r="E116" s="4"/>
      <c r="F116" s="4"/>
      <c r="G116" s="4"/>
    </row>
    <row r="117" spans="1:7" ht="12.75">
      <c r="A117" s="4"/>
      <c r="B117" s="4"/>
      <c r="C117" s="4"/>
      <c r="D117" s="47" t="s">
        <v>117</v>
      </c>
      <c r="E117" s="47"/>
      <c r="F117" s="47"/>
      <c r="G117" s="47"/>
    </row>
    <row r="118" spans="1:7" ht="12.75">
      <c r="A118" s="4"/>
      <c r="B118" s="4"/>
      <c r="C118" s="4"/>
      <c r="D118" s="47" t="s">
        <v>118</v>
      </c>
      <c r="E118" s="47"/>
      <c r="F118" s="47"/>
      <c r="G118" s="47"/>
    </row>
    <row r="119" spans="1:7" ht="12.75">
      <c r="A119" s="4"/>
      <c r="B119" s="4"/>
      <c r="C119" s="4"/>
      <c r="D119" s="47" t="s">
        <v>121</v>
      </c>
      <c r="E119" s="47"/>
      <c r="F119" s="47"/>
      <c r="G119" s="47"/>
    </row>
    <row r="120" ht="12.75">
      <c r="A120" s="16"/>
    </row>
  </sheetData>
  <sheetProtection/>
  <mergeCells count="10">
    <mergeCell ref="A7:G7"/>
    <mergeCell ref="A9:G9"/>
    <mergeCell ref="D2:G2"/>
    <mergeCell ref="D3:G3"/>
    <mergeCell ref="A8:G8"/>
    <mergeCell ref="D119:G119"/>
    <mergeCell ref="A115:C115"/>
    <mergeCell ref="A116:C116"/>
    <mergeCell ref="D117:G117"/>
    <mergeCell ref="D118:G118"/>
  </mergeCells>
  <printOptions/>
  <pageMargins left="0.5" right="0" top="0.5" bottom="1" header="0.5" footer="0.5"/>
  <pageSetup horizontalDpi="600" verticalDpi="600" orientation="portrait" paperSize="9" r:id="rId1"/>
  <headerFooter alignWithMargins="0">
    <oddFooter>&amp;LGA
F-PO-09-02, ed.3, rev.0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Bacau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adriana.gherasim</dc:creator>
  <cp:keywords/>
  <dc:description/>
  <cp:lastModifiedBy>Adriana Gherasim</cp:lastModifiedBy>
  <cp:lastPrinted>2017-10-04T13:09:17Z</cp:lastPrinted>
  <dcterms:created xsi:type="dcterms:W3CDTF">2011-04-07T08:15:52Z</dcterms:created>
  <dcterms:modified xsi:type="dcterms:W3CDTF">2017-10-04T13:09:20Z</dcterms:modified>
  <cp:category/>
  <cp:version/>
  <cp:contentType/>
  <cp:contentStatus/>
</cp:coreProperties>
</file>